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144" i="1" l="1"/>
  <c r="E100" i="1" l="1"/>
  <c r="E43" i="1"/>
  <c r="D43" i="1"/>
  <c r="E57" i="1"/>
  <c r="C111" i="1" l="1"/>
  <c r="E139" i="1" l="1"/>
  <c r="D139" i="1"/>
  <c r="E135" i="1"/>
  <c r="D135" i="1"/>
  <c r="E129" i="1"/>
  <c r="D129" i="1"/>
  <c r="C124" i="1"/>
  <c r="D124" i="1" l="1"/>
  <c r="E124" i="1"/>
  <c r="C82" i="1"/>
  <c r="C98" i="1"/>
  <c r="E111" i="1"/>
  <c r="D111" i="1"/>
  <c r="E102" i="1" l="1"/>
  <c r="D102" i="1"/>
  <c r="E101" i="1"/>
  <c r="D101" i="1"/>
  <c r="E98" i="1" l="1"/>
  <c r="D98" i="1"/>
  <c r="D82" i="1"/>
  <c r="E82" i="1"/>
  <c r="E69" i="1"/>
  <c r="D69" i="1"/>
  <c r="C69" i="1"/>
  <c r="D56" i="1" l="1"/>
  <c r="E56" i="1"/>
  <c r="C56" i="1"/>
  <c r="E45" i="1" l="1"/>
  <c r="D45" i="1"/>
  <c r="C45" i="1"/>
  <c r="D23" i="1" l="1"/>
  <c r="E23" i="1"/>
  <c r="C23" i="1"/>
  <c r="C8" i="1"/>
  <c r="E8" i="1"/>
  <c r="E18" i="1"/>
  <c r="D18" i="1"/>
  <c r="E16" i="1"/>
  <c r="D16" i="1"/>
  <c r="E13" i="1"/>
  <c r="D12" i="1"/>
  <c r="D8" i="1" l="1"/>
  <c r="C4" i="1"/>
  <c r="E4" i="1" l="1"/>
  <c r="D4" i="1"/>
  <c r="D144" i="1" s="1"/>
  <c r="E144" i="1" l="1"/>
</calcChain>
</file>

<file path=xl/sharedStrings.xml><?xml version="1.0" encoding="utf-8"?>
<sst xmlns="http://schemas.openxmlformats.org/spreadsheetml/2006/main" count="159" uniqueCount="159">
  <si>
    <t>STT</t>
  </si>
  <si>
    <t>Đơn vị cung ứng DVMTR</t>
  </si>
  <si>
    <t>Diện tích tự nhiên (ha)</t>
  </si>
  <si>
    <t>Ghi chú</t>
  </si>
  <si>
    <t>I</t>
  </si>
  <si>
    <t>Diện tích rừng cung ứng DVMTR (ha)</t>
  </si>
  <si>
    <t>Diện tích rừng được chi trả DVMTR (ha)</t>
  </si>
  <si>
    <t>Phường Sông Đà</t>
  </si>
  <si>
    <t>Phường Na Lay</t>
  </si>
  <si>
    <t>Xã Lay Nưa</t>
  </si>
  <si>
    <t>TỔNG HỢP DANH SÁCH BÊN CUNG ỨNG DỊCH VỤ MÔI TRƯỜNG RỪNG NĂM 2020</t>
  </si>
  <si>
    <t>Thị xã Mường Lay</t>
  </si>
  <si>
    <t>Huyện Điện Biên Đông</t>
  </si>
  <si>
    <t>T.T Điện Biên Đông</t>
  </si>
  <si>
    <t>xã Chiềng Sơ</t>
  </si>
  <si>
    <t>xã Háng Lìa</t>
  </si>
  <si>
    <t>xã Keo Lôm</t>
  </si>
  <si>
    <t>xã Luân Giói</t>
  </si>
  <si>
    <t>xã Mường Luân</t>
  </si>
  <si>
    <t>xã Na Son</t>
  </si>
  <si>
    <t>xã Nong U</t>
  </si>
  <si>
    <t>xã Pú Hồng</t>
  </si>
  <si>
    <t>xã Pú Nhi</t>
  </si>
  <si>
    <t>xã Phì Nhừ</t>
  </si>
  <si>
    <t>xã Phìng Giàng</t>
  </si>
  <si>
    <t>xã Tìa Dình</t>
  </si>
  <si>
    <t>xã Xa Dung</t>
  </si>
  <si>
    <t>II</t>
  </si>
  <si>
    <t>Huyện Điện Biên</t>
  </si>
  <si>
    <t>Xã Mường Pồn</t>
  </si>
  <si>
    <t>Xã Hua Thanh</t>
  </si>
  <si>
    <t>Xã Thanh Nưa</t>
  </si>
  <si>
    <t>Xã Thanh Luông</t>
  </si>
  <si>
    <t>Xã Thanh Hưng</t>
  </si>
  <si>
    <t>Xã Thanh Chăn</t>
  </si>
  <si>
    <t>Xã Thanh Xương</t>
  </si>
  <si>
    <t>Xã Thanh An</t>
  </si>
  <si>
    <t>Xã Thanh Yên</t>
  </si>
  <si>
    <t>Xã Noong Luống</t>
  </si>
  <si>
    <t>Xã Noong Hẹt</t>
  </si>
  <si>
    <t>Xã Pa Thơm</t>
  </si>
  <si>
    <t>Xã Pom Lót</t>
  </si>
  <si>
    <t>Xã Sam Mứn</t>
  </si>
  <si>
    <t>Xã Núa Ngam</t>
  </si>
  <si>
    <t>Xã Na Ư</t>
  </si>
  <si>
    <t>Xã Hẹ Muông</t>
  </si>
  <si>
    <t>Xã Mường Nhà</t>
  </si>
  <si>
    <t>Xã Na Tông</t>
  </si>
  <si>
    <t>Xã Mường Lói</t>
  </si>
  <si>
    <t>Xã Phu Luông</t>
  </si>
  <si>
    <t>Huyện Mường Ảng</t>
  </si>
  <si>
    <t>TT. Mường Ảng</t>
  </si>
  <si>
    <t>Mường Đăng</t>
  </si>
  <si>
    <t>Ngối Cáy</t>
  </si>
  <si>
    <t>Ẳng Nưa</t>
  </si>
  <si>
    <t>Ẳng cang</t>
  </si>
  <si>
    <t xml:space="preserve">Ẳng Tở </t>
  </si>
  <si>
    <t>Xuân Lao</t>
  </si>
  <si>
    <t>Búng Lao</t>
  </si>
  <si>
    <t>Mường Lạn</t>
  </si>
  <si>
    <t>Nặm Lịch</t>
  </si>
  <si>
    <t>Huyện Mường Chà</t>
  </si>
  <si>
    <t>Xã Mường Mươn</t>
  </si>
  <si>
    <t>Xã Na Sang</t>
  </si>
  <si>
    <t>Thị trấn Mường Chà</t>
  </si>
  <si>
    <t>Xã Ma Thì Hồ</t>
  </si>
  <si>
    <t>Xã Sa Lông</t>
  </si>
  <si>
    <t>Xã Sá Tổng</t>
  </si>
  <si>
    <t>Xã Pa Ham</t>
  </si>
  <si>
    <t>Xã Nậm Nèn</t>
  </si>
  <si>
    <t>Xã Huổi Mí</t>
  </si>
  <si>
    <t>Huyện Mường Nhé</t>
  </si>
  <si>
    <t>Mường Nhé</t>
  </si>
  <si>
    <t xml:space="preserve">Chung Chải </t>
  </si>
  <si>
    <t>Leng Su Sìn</t>
  </si>
  <si>
    <t>Sen thượng</t>
  </si>
  <si>
    <t>Sín Thầu</t>
  </si>
  <si>
    <t>Nậm Vì</t>
  </si>
  <si>
    <t>Mường Toong</t>
  </si>
  <si>
    <t>Huổi Lếch</t>
  </si>
  <si>
    <t>Pá Mỳ</t>
  </si>
  <si>
    <t>Nậm Kè</t>
  </si>
  <si>
    <t>Quảng Lâm</t>
  </si>
  <si>
    <t>Bảo tồn</t>
  </si>
  <si>
    <t>Huyện Nậm Pồ</t>
  </si>
  <si>
    <t>Xã Chà Cang</t>
  </si>
  <si>
    <t>Xã Chà Nưa</t>
  </si>
  <si>
    <t>Xã Chà Tở</t>
  </si>
  <si>
    <t>Xã Nà Bủng</t>
  </si>
  <si>
    <t>Xã Na Cô Sa</t>
  </si>
  <si>
    <t>Xã Nà Hỳ</t>
  </si>
  <si>
    <t>Xã Nà Khoa</t>
  </si>
  <si>
    <t>Xã Nậm Chua</t>
  </si>
  <si>
    <t>Xã Nậm Khăn</t>
  </si>
  <si>
    <t>Xã Nậm Nhừ</t>
  </si>
  <si>
    <t>Xã Nậm Tin</t>
  </si>
  <si>
    <t>Xã Pa Tần</t>
  </si>
  <si>
    <t>Xã Phìn Hồ</t>
  </si>
  <si>
    <t>Xã Si Pa Phìn</t>
  </si>
  <si>
    <t>Xã Vàng Đán</t>
  </si>
  <si>
    <t>Thành phố Điện Biên Phủ</t>
  </si>
  <si>
    <t>Xã Nà Tấu</t>
  </si>
  <si>
    <t>Xã Nà Nhạn</t>
  </si>
  <si>
    <t>Xã Mường Phăng</t>
  </si>
  <si>
    <t>Xã Pá Khoang</t>
  </si>
  <si>
    <t>Xã Thanh Minh</t>
  </si>
  <si>
    <t>Phường Him Lam</t>
  </si>
  <si>
    <t>Phường Tân Thanh</t>
  </si>
  <si>
    <t>Phường Noong Bua</t>
  </si>
  <si>
    <t>Phường Mường Thanh</t>
  </si>
  <si>
    <t>Phường Thanh Trường</t>
  </si>
  <si>
    <t>Phường Thanh Bình</t>
  </si>
  <si>
    <t>Phường Nam Thanh</t>
  </si>
  <si>
    <t>Huyện Tủa Chùa</t>
  </si>
  <si>
    <t>Tả Phìn</t>
  </si>
  <si>
    <t>Trung Thu</t>
  </si>
  <si>
    <t>Mường Báng</t>
  </si>
  <si>
    <t>Thị Trấn</t>
  </si>
  <si>
    <t>Huổi Só</t>
  </si>
  <si>
    <t>Lao Xả Phình</t>
  </si>
  <si>
    <t>Mường Đun</t>
  </si>
  <si>
    <t>Sín Chải</t>
  </si>
  <si>
    <t>Sính Phình</t>
  </si>
  <si>
    <t>Tả Sìn Thàng</t>
  </si>
  <si>
    <t>Tủa Thàng</t>
  </si>
  <si>
    <t>Xá Nhè</t>
  </si>
  <si>
    <t>TRÊN ĐỊA BÀN TỈNH ĐIỆN BIÊN</t>
  </si>
  <si>
    <t>Xã Huổi Lèng</t>
  </si>
  <si>
    <t>Xã Mường Tùng</t>
  </si>
  <si>
    <t>Xã Hừa Ngài</t>
  </si>
  <si>
    <t>Huyện Tuần Giáo</t>
  </si>
  <si>
    <t>Xã Mùn Chung</t>
  </si>
  <si>
    <t>Xã Mường Mùn</t>
  </si>
  <si>
    <t>Xã Mường Thín</t>
  </si>
  <si>
    <t>Xã Nà Tòng</t>
  </si>
  <si>
    <t>Xã Phình Sáng</t>
  </si>
  <si>
    <t>Xã Pú Nhung</t>
  </si>
  <si>
    <t>Xã Pú Xi</t>
  </si>
  <si>
    <t>Xã Quài Cang</t>
  </si>
  <si>
    <t>Xã Quài Nưa</t>
  </si>
  <si>
    <t>Xã Rạng Đông</t>
  </si>
  <si>
    <t xml:space="preserve">Xã Ta Ma </t>
  </si>
  <si>
    <t>Xã Tỏa Tình</t>
  </si>
  <si>
    <t>Xã Chiềng Đông</t>
  </si>
  <si>
    <t>Xã Chiềng Sinh</t>
  </si>
  <si>
    <t>Xã Mường Khong</t>
  </si>
  <si>
    <t>Xã Nà Sáy</t>
  </si>
  <si>
    <t>Xã Quài Tở</t>
  </si>
  <si>
    <t>Xã Tênh Phông</t>
  </si>
  <si>
    <t>Thị Trấn Tuần Giáo</t>
  </si>
  <si>
    <t>III</t>
  </si>
  <si>
    <t>IV</t>
  </si>
  <si>
    <t>V</t>
  </si>
  <si>
    <t>VI</t>
  </si>
  <si>
    <t>VII</t>
  </si>
  <si>
    <t>VIII</t>
  </si>
  <si>
    <t>IX</t>
  </si>
  <si>
    <t>X</t>
  </si>
  <si>
    <t>Tổng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</si>
</sst>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\ _₫_-;\-* #,##0.00\ _₫_-;_-* &quot;-&quot;??\ _₫_-;_-@_-"/>
    <numFmt numFmtId="165" formatCode="_-* #,##0\ _₫_-;\-* #,##0\ _₫_-;_-* &quot;-&quot;??\ _₫_-;_-@_-"/>
    <numFmt numFmtId="166" formatCode="#,##0.000_);\(#,##0.000\)"/>
    <numFmt numFmtId="167" formatCode="_(* #,##0.000_);_(* \(#,##0.000\);_(* &quot;-&quot;???_);_(@_)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Times New Roman"/>
      <family val="1"/>
    </font>
    <font>
      <sz val="14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1" fillId="0" borderId="0"/>
  </cellStyleXfs>
  <cellXfs count="44">
    <xf numFmtId="0" fontId="0" fillId="0" borderId="0" xfId="0"/>
    <xf numFmtId="0" fontId="4" fillId="0" borderId="0" xfId="0" applyFont="1" applyAlignme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3" xfId="0" applyFont="1" applyBorder="1"/>
    <xf numFmtId="165" fontId="5" fillId="0" borderId="3" xfId="1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43" fontId="7" fillId="0" borderId="1" xfId="1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8" fillId="0" borderId="1" xfId="1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166" fontId="6" fillId="0" borderId="1" xfId="1" applyNumberFormat="1" applyFont="1" applyBorder="1" applyAlignment="1">
      <alignment horizontal="right" vertical="center"/>
    </xf>
    <xf numFmtId="166" fontId="6" fillId="0" borderId="1" xfId="1" applyNumberFormat="1" applyFont="1" applyBorder="1" applyAlignment="1">
      <alignment vertical="center"/>
    </xf>
    <xf numFmtId="166" fontId="8" fillId="0" borderId="1" xfId="1" applyNumberFormat="1" applyFont="1" applyBorder="1" applyAlignment="1">
      <alignment horizontal="right" vertical="center" wrapText="1"/>
    </xf>
    <xf numFmtId="166" fontId="7" fillId="0" borderId="1" xfId="1" applyNumberFormat="1" applyFont="1" applyBorder="1" applyAlignment="1">
      <alignment horizontal="right" vertical="center" wrapText="1"/>
    </xf>
    <xf numFmtId="166" fontId="7" fillId="0" borderId="1" xfId="1" applyNumberFormat="1" applyFont="1" applyBorder="1" applyAlignment="1">
      <alignment horizontal="right" vertical="center"/>
    </xf>
    <xf numFmtId="166" fontId="7" fillId="0" borderId="1" xfId="1" applyNumberFormat="1" applyFont="1" applyBorder="1" applyAlignment="1">
      <alignment vertical="center"/>
    </xf>
    <xf numFmtId="166" fontId="7" fillId="2" borderId="1" xfId="1" applyNumberFormat="1" applyFont="1" applyFill="1" applyBorder="1" applyAlignment="1">
      <alignment horizontal="right" vertical="center"/>
    </xf>
    <xf numFmtId="166" fontId="7" fillId="0" borderId="4" xfId="1" applyNumberFormat="1" applyFont="1" applyBorder="1" applyAlignment="1">
      <alignment horizontal="right" vertical="center"/>
    </xf>
    <xf numFmtId="166" fontId="8" fillId="0" borderId="1" xfId="1" applyNumberFormat="1" applyFont="1" applyBorder="1" applyAlignment="1">
      <alignment vertical="center" wrapText="1"/>
    </xf>
    <xf numFmtId="166" fontId="8" fillId="0" borderId="1" xfId="1" applyNumberFormat="1" applyFont="1" applyBorder="1" applyAlignment="1">
      <alignment vertical="center"/>
    </xf>
    <xf numFmtId="166" fontId="4" fillId="0" borderId="0" xfId="0" applyNumberFormat="1" applyFont="1"/>
    <xf numFmtId="167" fontId="4" fillId="0" borderId="0" xfId="0" applyNumberFormat="1" applyFont="1"/>
    <xf numFmtId="166" fontId="8" fillId="0" borderId="1" xfId="1" applyNumberFormat="1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/>
    </xf>
    <xf numFmtId="166" fontId="7" fillId="0" borderId="1" xfId="1" applyNumberFormat="1" applyFont="1" applyFill="1" applyBorder="1" applyAlignment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</cellXfs>
  <cellStyles count="4">
    <cellStyle name="Chuẩn 2" xfId="2"/>
    <cellStyle name="Chuẩn 3" xfId="3"/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9"/>
  <sheetViews>
    <sheetView tabSelected="1" workbookViewId="0">
      <selection activeCell="D144" sqref="D144"/>
    </sheetView>
  </sheetViews>
  <sheetFormatPr defaultColWidth="9.140625" defaultRowHeight="18.75" x14ac:dyDescent="0.3"/>
  <cols>
    <col min="1" max="1" width="6" style="3" customWidth="1"/>
    <col min="2" max="2" width="26.42578125" style="3" customWidth="1"/>
    <col min="3" max="3" width="14.7109375" style="2" customWidth="1"/>
    <col min="4" max="4" width="17.85546875" style="2" customWidth="1"/>
    <col min="5" max="6" width="16.7109375" style="2" customWidth="1"/>
    <col min="7" max="11" width="9.140625" style="2"/>
    <col min="12" max="12" width="15.140625" style="2" customWidth="1"/>
    <col min="13" max="13" width="14" style="2" bestFit="1" customWidth="1"/>
    <col min="14" max="14" width="16.28515625" style="2" customWidth="1"/>
    <col min="15" max="16384" width="9.140625" style="2"/>
  </cols>
  <sheetData>
    <row r="1" spans="1:10" ht="26.45" customHeight="1" x14ac:dyDescent="0.3">
      <c r="A1" s="42" t="s">
        <v>10</v>
      </c>
      <c r="B1" s="42"/>
      <c r="C1" s="42"/>
      <c r="D1" s="42"/>
      <c r="E1" s="42"/>
      <c r="F1" s="42"/>
      <c r="G1" s="1"/>
      <c r="H1" s="1"/>
      <c r="I1" s="1"/>
      <c r="J1" s="1"/>
    </row>
    <row r="2" spans="1:10" ht="22.15" customHeight="1" x14ac:dyDescent="0.3">
      <c r="A2" s="43" t="s">
        <v>126</v>
      </c>
      <c r="B2" s="43"/>
      <c r="C2" s="43"/>
      <c r="D2" s="43"/>
      <c r="E2" s="43"/>
      <c r="F2" s="43"/>
    </row>
    <row r="3" spans="1:10" ht="78" customHeight="1" x14ac:dyDescent="0.3">
      <c r="A3" s="6" t="s">
        <v>0</v>
      </c>
      <c r="B3" s="13" t="s">
        <v>1</v>
      </c>
      <c r="C3" s="13" t="s">
        <v>2</v>
      </c>
      <c r="D3" s="13" t="s">
        <v>5</v>
      </c>
      <c r="E3" s="13" t="s">
        <v>6</v>
      </c>
      <c r="F3" s="6" t="s">
        <v>3</v>
      </c>
    </row>
    <row r="4" spans="1:10" ht="22.15" customHeight="1" x14ac:dyDescent="0.3">
      <c r="A4" s="6" t="s">
        <v>4</v>
      </c>
      <c r="B4" s="18" t="s">
        <v>11</v>
      </c>
      <c r="C4" s="25">
        <f>SUM(C5:C7)</f>
        <v>11266.560000000001</v>
      </c>
      <c r="D4" s="24">
        <f>SUM(D5:D7)</f>
        <v>6726.5769999999984</v>
      </c>
      <c r="E4" s="24">
        <f>SUM(E5:E7)</f>
        <v>6706.6899999999987</v>
      </c>
      <c r="F4" s="7"/>
      <c r="G4" s="4"/>
    </row>
    <row r="5" spans="1:10" ht="22.15" customHeight="1" x14ac:dyDescent="0.3">
      <c r="A5" s="14">
        <v>1</v>
      </c>
      <c r="B5" s="19" t="s">
        <v>7</v>
      </c>
      <c r="C5" s="32">
        <v>2932.54</v>
      </c>
      <c r="D5" s="32">
        <v>1773.0969999999998</v>
      </c>
      <c r="E5" s="26">
        <v>1772.8919999999998</v>
      </c>
      <c r="F5" s="15"/>
      <c r="G5" s="5"/>
    </row>
    <row r="6" spans="1:10" ht="22.15" customHeight="1" x14ac:dyDescent="0.3">
      <c r="A6" s="14">
        <v>2</v>
      </c>
      <c r="B6" s="19" t="s">
        <v>8</v>
      </c>
      <c r="C6" s="33">
        <v>2288.21</v>
      </c>
      <c r="D6" s="33">
        <v>1468.2399999999998</v>
      </c>
      <c r="E6" s="27">
        <v>1451.9580000000001</v>
      </c>
      <c r="F6" s="9"/>
      <c r="G6" s="4"/>
    </row>
    <row r="7" spans="1:10" ht="22.15" customHeight="1" x14ac:dyDescent="0.3">
      <c r="A7" s="16">
        <v>3</v>
      </c>
      <c r="B7" s="20" t="s">
        <v>9</v>
      </c>
      <c r="C7" s="33">
        <v>6045.81</v>
      </c>
      <c r="D7" s="33">
        <v>3485.2399999999989</v>
      </c>
      <c r="E7" s="27">
        <v>3481.8399999999992</v>
      </c>
      <c r="F7" s="9"/>
      <c r="G7" s="4"/>
    </row>
    <row r="8" spans="1:10" ht="22.15" customHeight="1" x14ac:dyDescent="0.3">
      <c r="A8" s="6" t="s">
        <v>27</v>
      </c>
      <c r="B8" s="18" t="s">
        <v>12</v>
      </c>
      <c r="C8" s="24">
        <f>SUM(C9:C22)</f>
        <v>120686.25</v>
      </c>
      <c r="D8" s="24">
        <f t="shared" ref="D8:E8" si="0">SUM(D9:D22)</f>
        <v>20603.02</v>
      </c>
      <c r="E8" s="24">
        <f t="shared" si="0"/>
        <v>20576.133999999998</v>
      </c>
      <c r="F8" s="7"/>
    </row>
    <row r="9" spans="1:10" ht="22.15" customHeight="1" x14ac:dyDescent="0.3">
      <c r="A9" s="8">
        <v>1</v>
      </c>
      <c r="B9" s="17" t="s">
        <v>13</v>
      </c>
      <c r="C9" s="28">
        <v>2397.7800000000002</v>
      </c>
      <c r="D9" s="28">
        <v>418.23</v>
      </c>
      <c r="E9" s="28">
        <v>411.50599999999997</v>
      </c>
      <c r="F9" s="9"/>
    </row>
    <row r="10" spans="1:10" ht="22.15" customHeight="1" x14ac:dyDescent="0.3">
      <c r="A10" s="8">
        <v>2</v>
      </c>
      <c r="B10" s="17" t="s">
        <v>14</v>
      </c>
      <c r="C10" s="28">
        <v>6182.16</v>
      </c>
      <c r="D10" s="28">
        <v>847.40000000000009</v>
      </c>
      <c r="E10" s="28">
        <v>846.81899999999996</v>
      </c>
      <c r="F10" s="9"/>
    </row>
    <row r="11" spans="1:10" ht="22.15" customHeight="1" x14ac:dyDescent="0.3">
      <c r="A11" s="8">
        <v>3</v>
      </c>
      <c r="B11" s="17" t="s">
        <v>15</v>
      </c>
      <c r="C11" s="28">
        <v>6344.67</v>
      </c>
      <c r="D11" s="28">
        <v>985.80999999999983</v>
      </c>
      <c r="E11" s="28">
        <v>985.80999999999983</v>
      </c>
      <c r="F11" s="9"/>
    </row>
    <row r="12" spans="1:10" ht="22.15" customHeight="1" x14ac:dyDescent="0.3">
      <c r="A12" s="8">
        <v>4</v>
      </c>
      <c r="B12" s="17" t="s">
        <v>16</v>
      </c>
      <c r="C12" s="28">
        <v>14063.64</v>
      </c>
      <c r="D12" s="28">
        <f>1432.48+703.35</f>
        <v>2135.83</v>
      </c>
      <c r="E12" s="28">
        <v>1431.8070000000002</v>
      </c>
      <c r="F12" s="9"/>
    </row>
    <row r="13" spans="1:10" ht="22.15" customHeight="1" x14ac:dyDescent="0.3">
      <c r="A13" s="8">
        <v>5</v>
      </c>
      <c r="B13" s="17" t="s">
        <v>17</v>
      </c>
      <c r="C13" s="28">
        <v>6324.8</v>
      </c>
      <c r="D13" s="28">
        <v>1571.52</v>
      </c>
      <c r="E13" s="28">
        <f>1568.712+703.2</f>
        <v>2271.9120000000003</v>
      </c>
      <c r="F13" s="9"/>
    </row>
    <row r="14" spans="1:10" ht="22.15" customHeight="1" x14ac:dyDescent="0.3">
      <c r="A14" s="8">
        <v>6</v>
      </c>
      <c r="B14" s="17" t="s">
        <v>18</v>
      </c>
      <c r="C14" s="28">
        <v>6116.77</v>
      </c>
      <c r="D14" s="28">
        <v>1222.8600000000001</v>
      </c>
      <c r="E14" s="28">
        <v>1221.684</v>
      </c>
      <c r="F14" s="9"/>
    </row>
    <row r="15" spans="1:10" ht="22.15" customHeight="1" x14ac:dyDescent="0.3">
      <c r="A15" s="8">
        <v>7</v>
      </c>
      <c r="B15" s="17" t="s">
        <v>19</v>
      </c>
      <c r="C15" s="28">
        <v>6611.23</v>
      </c>
      <c r="D15" s="28">
        <v>792.16000000000008</v>
      </c>
      <c r="E15" s="28">
        <v>789.33</v>
      </c>
      <c r="F15" s="9"/>
    </row>
    <row r="16" spans="1:10" ht="22.15" customHeight="1" x14ac:dyDescent="0.3">
      <c r="A16" s="8">
        <v>8</v>
      </c>
      <c r="B16" s="17" t="s">
        <v>20</v>
      </c>
      <c r="C16" s="28">
        <v>7380.35</v>
      </c>
      <c r="D16" s="28">
        <f>93.81+1410.42</f>
        <v>1504.23</v>
      </c>
      <c r="E16" s="28">
        <f>93.81+1409.618</f>
        <v>1503.4279999999999</v>
      </c>
      <c r="F16" s="9"/>
    </row>
    <row r="17" spans="1:6" ht="22.15" customHeight="1" x14ac:dyDescent="0.3">
      <c r="A17" s="8">
        <v>9</v>
      </c>
      <c r="B17" s="17" t="s">
        <v>21</v>
      </c>
      <c r="C17" s="28">
        <v>12238.67</v>
      </c>
      <c r="D17" s="28">
        <v>2027.6700000000003</v>
      </c>
      <c r="E17" s="28">
        <v>2027.6700000000003</v>
      </c>
      <c r="F17" s="9"/>
    </row>
    <row r="18" spans="1:6" ht="22.15" customHeight="1" x14ac:dyDescent="0.3">
      <c r="A18" s="8">
        <v>10</v>
      </c>
      <c r="B18" s="17" t="s">
        <v>22</v>
      </c>
      <c r="C18" s="28">
        <v>10742.97</v>
      </c>
      <c r="D18" s="28">
        <f>1036.34+1347.68</f>
        <v>2384.02</v>
      </c>
      <c r="E18" s="28">
        <f>1036.34+1340.87</f>
        <v>2377.21</v>
      </c>
      <c r="F18" s="9"/>
    </row>
    <row r="19" spans="1:6" ht="22.15" customHeight="1" x14ac:dyDescent="0.3">
      <c r="A19" s="8">
        <v>11</v>
      </c>
      <c r="B19" s="17" t="s">
        <v>23</v>
      </c>
      <c r="C19" s="28">
        <v>12488.27</v>
      </c>
      <c r="D19" s="28">
        <v>1891.9399999999998</v>
      </c>
      <c r="E19" s="28">
        <v>1887.9159999999999</v>
      </c>
      <c r="F19" s="9"/>
    </row>
    <row r="20" spans="1:6" ht="22.15" customHeight="1" x14ac:dyDescent="0.3">
      <c r="A20" s="8">
        <v>12</v>
      </c>
      <c r="B20" s="17" t="s">
        <v>24</v>
      </c>
      <c r="C20" s="28">
        <v>10399.870000000001</v>
      </c>
      <c r="D20" s="28">
        <v>1382.96</v>
      </c>
      <c r="E20" s="28">
        <v>1382.96</v>
      </c>
      <c r="F20" s="9"/>
    </row>
    <row r="21" spans="1:6" ht="22.15" customHeight="1" x14ac:dyDescent="0.3">
      <c r="A21" s="8">
        <v>13</v>
      </c>
      <c r="B21" s="17" t="s">
        <v>25</v>
      </c>
      <c r="C21" s="28">
        <v>10332.98</v>
      </c>
      <c r="D21" s="28">
        <v>1890.3500000000001</v>
      </c>
      <c r="E21" s="28">
        <v>1890.3500000000001</v>
      </c>
      <c r="F21" s="9"/>
    </row>
    <row r="22" spans="1:6" ht="22.15" customHeight="1" x14ac:dyDescent="0.3">
      <c r="A22" s="8">
        <v>14</v>
      </c>
      <c r="B22" s="17" t="s">
        <v>26</v>
      </c>
      <c r="C22" s="28">
        <v>9062.09</v>
      </c>
      <c r="D22" s="28">
        <v>1548.0400000000002</v>
      </c>
      <c r="E22" s="28">
        <v>1547.7320000000002</v>
      </c>
      <c r="F22" s="9"/>
    </row>
    <row r="23" spans="1:6" ht="22.15" customHeight="1" x14ac:dyDescent="0.3">
      <c r="A23" s="6" t="s">
        <v>150</v>
      </c>
      <c r="B23" s="18" t="s">
        <v>28</v>
      </c>
      <c r="C23" s="24">
        <f>SUM(C24:C44)</f>
        <v>139593.85999999999</v>
      </c>
      <c r="D23" s="24">
        <f t="shared" ref="D23:E23" si="1">SUM(D24:D44)</f>
        <v>34679.386935739996</v>
      </c>
      <c r="E23" s="24">
        <f t="shared" si="1"/>
        <v>34661.429935739994</v>
      </c>
      <c r="F23" s="7"/>
    </row>
    <row r="24" spans="1:6" ht="22.15" customHeight="1" x14ac:dyDescent="0.3">
      <c r="A24" s="37">
        <v>1</v>
      </c>
      <c r="B24" s="38" t="s">
        <v>29</v>
      </c>
      <c r="C24" s="28">
        <v>12884.47</v>
      </c>
      <c r="D24" s="28">
        <v>3587.1994999999997</v>
      </c>
      <c r="E24" s="28">
        <v>3587.1324999999997</v>
      </c>
      <c r="F24" s="7"/>
    </row>
    <row r="25" spans="1:6" ht="22.15" customHeight="1" x14ac:dyDescent="0.3">
      <c r="A25" s="37">
        <v>2</v>
      </c>
      <c r="B25" s="38" t="s">
        <v>30</v>
      </c>
      <c r="C25" s="28">
        <v>7345.85</v>
      </c>
      <c r="D25" s="28">
        <v>1236.03</v>
      </c>
      <c r="E25" s="28">
        <v>1236.03</v>
      </c>
      <c r="F25" s="7"/>
    </row>
    <row r="26" spans="1:6" ht="22.15" customHeight="1" x14ac:dyDescent="0.3">
      <c r="A26" s="37">
        <v>3</v>
      </c>
      <c r="B26" s="38" t="s">
        <v>31</v>
      </c>
      <c r="C26" s="28">
        <v>2635.24</v>
      </c>
      <c r="D26" s="28">
        <v>792.62</v>
      </c>
      <c r="E26" s="28">
        <v>792.62</v>
      </c>
      <c r="F26" s="7"/>
    </row>
    <row r="27" spans="1:6" ht="22.15" customHeight="1" x14ac:dyDescent="0.3">
      <c r="A27" s="37">
        <v>4</v>
      </c>
      <c r="B27" s="38" t="s">
        <v>32</v>
      </c>
      <c r="C27" s="28">
        <v>3526.21</v>
      </c>
      <c r="D27" s="28">
        <v>1789.5959</v>
      </c>
      <c r="E27" s="28">
        <v>1786.2628999999999</v>
      </c>
      <c r="F27" s="7"/>
    </row>
    <row r="28" spans="1:6" ht="22.15" customHeight="1" x14ac:dyDescent="0.3">
      <c r="A28" s="37">
        <v>5</v>
      </c>
      <c r="B28" s="38" t="s">
        <v>33</v>
      </c>
      <c r="C28" s="28">
        <v>1944.99</v>
      </c>
      <c r="D28" s="28">
        <v>907.38589999999999</v>
      </c>
      <c r="E28" s="28">
        <v>905.8719000000001</v>
      </c>
      <c r="F28" s="7"/>
    </row>
    <row r="29" spans="1:6" ht="22.15" customHeight="1" x14ac:dyDescent="0.3">
      <c r="A29" s="37">
        <v>6</v>
      </c>
      <c r="B29" s="38" t="s">
        <v>34</v>
      </c>
      <c r="C29" s="28">
        <v>2220.88</v>
      </c>
      <c r="D29" s="28">
        <v>1021.2112999999999</v>
      </c>
      <c r="E29" s="28">
        <v>1021.2112999999999</v>
      </c>
      <c r="F29" s="7"/>
    </row>
    <row r="30" spans="1:6" ht="22.15" customHeight="1" x14ac:dyDescent="0.3">
      <c r="A30" s="37">
        <v>7</v>
      </c>
      <c r="B30" s="38" t="s">
        <v>35</v>
      </c>
      <c r="C30" s="28">
        <v>1899.59</v>
      </c>
      <c r="D30" s="28">
        <v>214.39000000000001</v>
      </c>
      <c r="E30" s="28">
        <v>214.08200000000002</v>
      </c>
      <c r="F30" s="7"/>
    </row>
    <row r="31" spans="1:6" ht="22.15" customHeight="1" x14ac:dyDescent="0.3">
      <c r="A31" s="37">
        <v>8</v>
      </c>
      <c r="B31" s="38" t="s">
        <v>36</v>
      </c>
      <c r="C31" s="28">
        <v>1987.07</v>
      </c>
      <c r="D31" s="28">
        <v>127.91999999999992</v>
      </c>
      <c r="E31" s="28">
        <v>122.79899999999996</v>
      </c>
      <c r="F31" s="7"/>
    </row>
    <row r="32" spans="1:6" ht="22.15" customHeight="1" x14ac:dyDescent="0.3">
      <c r="A32" s="37">
        <v>9</v>
      </c>
      <c r="B32" s="38" t="s">
        <v>37</v>
      </c>
      <c r="C32" s="28">
        <v>1977.07</v>
      </c>
      <c r="D32" s="28">
        <v>672.15</v>
      </c>
      <c r="E32" s="28">
        <v>672.15</v>
      </c>
      <c r="F32" s="7"/>
    </row>
    <row r="33" spans="1:6" ht="22.15" customHeight="1" x14ac:dyDescent="0.3">
      <c r="A33" s="37">
        <v>10</v>
      </c>
      <c r="B33" s="38" t="s">
        <v>38</v>
      </c>
      <c r="C33" s="28">
        <v>2122.4699999999998</v>
      </c>
      <c r="D33" s="28">
        <v>1016.9432999999999</v>
      </c>
      <c r="E33" s="28">
        <v>1016.9432999999999</v>
      </c>
      <c r="F33" s="7"/>
    </row>
    <row r="34" spans="1:6" ht="22.15" customHeight="1" x14ac:dyDescent="0.3">
      <c r="A34" s="37">
        <v>11</v>
      </c>
      <c r="B34" s="38" t="s">
        <v>39</v>
      </c>
      <c r="C34" s="28">
        <v>1302.08</v>
      </c>
      <c r="D34" s="28">
        <v>40.719999999999992</v>
      </c>
      <c r="E34" s="28">
        <v>40.351999999999997</v>
      </c>
      <c r="F34" s="7"/>
    </row>
    <row r="35" spans="1:6" ht="22.15" customHeight="1" x14ac:dyDescent="0.3">
      <c r="A35" s="37">
        <v>12</v>
      </c>
      <c r="B35" s="38" t="s">
        <v>40</v>
      </c>
      <c r="C35" s="28">
        <v>8908.8799999999992</v>
      </c>
      <c r="D35" s="28">
        <v>424.75299999999993</v>
      </c>
      <c r="E35" s="28">
        <v>424.75299999999993</v>
      </c>
      <c r="F35" s="7"/>
    </row>
    <row r="36" spans="1:6" ht="22.15" customHeight="1" x14ac:dyDescent="0.3">
      <c r="A36" s="37">
        <v>13</v>
      </c>
      <c r="B36" s="38" t="s">
        <v>41</v>
      </c>
      <c r="C36" s="28">
        <v>4231.22</v>
      </c>
      <c r="D36" s="28">
        <v>2295.5477999999998</v>
      </c>
      <c r="E36" s="28">
        <v>2294.4407999999999</v>
      </c>
      <c r="F36" s="7"/>
    </row>
    <row r="37" spans="1:6" ht="22.15" customHeight="1" x14ac:dyDescent="0.3">
      <c r="A37" s="37">
        <v>14</v>
      </c>
      <c r="B37" s="38" t="s">
        <v>42</v>
      </c>
      <c r="C37" s="28">
        <v>2445.88</v>
      </c>
      <c r="D37" s="28">
        <v>524.95000000000005</v>
      </c>
      <c r="E37" s="28">
        <v>520.58199999999999</v>
      </c>
      <c r="F37" s="7"/>
    </row>
    <row r="38" spans="1:6" ht="22.15" customHeight="1" x14ac:dyDescent="0.3">
      <c r="A38" s="37">
        <v>15</v>
      </c>
      <c r="B38" s="38" t="s">
        <v>43</v>
      </c>
      <c r="C38" s="28">
        <v>4864.91</v>
      </c>
      <c r="D38" s="28">
        <v>952.34999999999991</v>
      </c>
      <c r="E38" s="28">
        <v>951.90999999999985</v>
      </c>
      <c r="F38" s="7"/>
    </row>
    <row r="39" spans="1:6" ht="22.15" customHeight="1" x14ac:dyDescent="0.3">
      <c r="A39" s="37">
        <v>16</v>
      </c>
      <c r="B39" s="38" t="s">
        <v>44</v>
      </c>
      <c r="C39" s="28">
        <v>11380.09</v>
      </c>
      <c r="D39" s="28">
        <v>3033.1762357400003</v>
      </c>
      <c r="E39" s="28">
        <v>3033.1762357400003</v>
      </c>
      <c r="F39" s="7"/>
    </row>
    <row r="40" spans="1:6" ht="22.15" customHeight="1" x14ac:dyDescent="0.3">
      <c r="A40" s="37">
        <v>17</v>
      </c>
      <c r="B40" s="38" t="s">
        <v>45</v>
      </c>
      <c r="C40" s="28">
        <v>7354.87</v>
      </c>
      <c r="D40" s="28">
        <v>2462.04</v>
      </c>
      <c r="E40" s="28">
        <v>2460.7089999999998</v>
      </c>
      <c r="F40" s="7"/>
    </row>
    <row r="41" spans="1:6" ht="22.15" customHeight="1" x14ac:dyDescent="0.3">
      <c r="A41" s="37">
        <v>18</v>
      </c>
      <c r="B41" s="38" t="s">
        <v>46</v>
      </c>
      <c r="C41" s="28">
        <v>15882.87</v>
      </c>
      <c r="D41" s="30">
        <v>5271.21</v>
      </c>
      <c r="E41" s="30">
        <v>5271.21</v>
      </c>
      <c r="F41" s="7"/>
    </row>
    <row r="42" spans="1:6" ht="22.15" customHeight="1" x14ac:dyDescent="0.3">
      <c r="A42" s="39">
        <v>19</v>
      </c>
      <c r="B42" s="40" t="s">
        <v>47</v>
      </c>
      <c r="C42" s="31">
        <v>14260.19</v>
      </c>
      <c r="D42" s="31">
        <v>3539.9630000000002</v>
      </c>
      <c r="E42" s="31">
        <v>3539.9630000000002</v>
      </c>
      <c r="F42" s="11"/>
    </row>
    <row r="43" spans="1:6" ht="22.15" customHeight="1" x14ac:dyDescent="0.3">
      <c r="A43" s="37">
        <v>20</v>
      </c>
      <c r="B43" s="17" t="s">
        <v>48</v>
      </c>
      <c r="C43" s="28">
        <v>15952.32</v>
      </c>
      <c r="D43" s="28">
        <f>2303.07+0.621</f>
        <v>2303.6910000000003</v>
      </c>
      <c r="E43" s="28">
        <f>2303.07+0.621</f>
        <v>2303.6910000000003</v>
      </c>
      <c r="F43" s="11"/>
    </row>
    <row r="44" spans="1:6" ht="22.15" customHeight="1" x14ac:dyDescent="0.3">
      <c r="A44" s="39">
        <v>21</v>
      </c>
      <c r="B44" s="17" t="s">
        <v>49</v>
      </c>
      <c r="C44" s="28">
        <v>14466.71</v>
      </c>
      <c r="D44" s="28">
        <v>2465.5400000000004</v>
      </c>
      <c r="E44" s="28">
        <v>2465.5400000000004</v>
      </c>
      <c r="F44" s="11"/>
    </row>
    <row r="45" spans="1:6" ht="22.15" customHeight="1" x14ac:dyDescent="0.3">
      <c r="A45" s="6" t="s">
        <v>151</v>
      </c>
      <c r="B45" s="18" t="s">
        <v>50</v>
      </c>
      <c r="C45" s="24">
        <f>SUM(C46:C55)</f>
        <v>44341.439999999995</v>
      </c>
      <c r="D45" s="24">
        <f t="shared" ref="D45:E45" si="2">SUM(D46:D55)</f>
        <v>12823.869999999999</v>
      </c>
      <c r="E45" s="24">
        <f t="shared" si="2"/>
        <v>12755.686</v>
      </c>
      <c r="F45" s="7"/>
    </row>
    <row r="46" spans="1:6" ht="22.15" customHeight="1" x14ac:dyDescent="0.3">
      <c r="A46" s="8">
        <v>1</v>
      </c>
      <c r="B46" s="21" t="s">
        <v>51</v>
      </c>
      <c r="C46" s="28">
        <v>662.9</v>
      </c>
      <c r="D46" s="41">
        <v>108.92999999999999</v>
      </c>
      <c r="E46" s="41">
        <v>103.581</v>
      </c>
      <c r="F46" s="9"/>
    </row>
    <row r="47" spans="1:6" ht="22.15" customHeight="1" x14ac:dyDescent="0.3">
      <c r="A47" s="8">
        <v>2</v>
      </c>
      <c r="B47" s="21" t="s">
        <v>52</v>
      </c>
      <c r="C47" s="28">
        <v>6578.58</v>
      </c>
      <c r="D47" s="41">
        <v>2619.63</v>
      </c>
      <c r="E47" s="41">
        <v>2614.6530000000002</v>
      </c>
      <c r="F47" s="9"/>
    </row>
    <row r="48" spans="1:6" ht="22.15" customHeight="1" x14ac:dyDescent="0.3">
      <c r="A48" s="8">
        <v>3</v>
      </c>
      <c r="B48" s="21" t="s">
        <v>53</v>
      </c>
      <c r="C48" s="28">
        <v>4814.34</v>
      </c>
      <c r="D48" s="41">
        <v>1447.9899999999998</v>
      </c>
      <c r="E48" s="41">
        <v>1447.59</v>
      </c>
      <c r="F48" s="7"/>
    </row>
    <row r="49" spans="1:6" ht="22.15" customHeight="1" x14ac:dyDescent="0.3">
      <c r="A49" s="8">
        <v>4</v>
      </c>
      <c r="B49" s="21" t="s">
        <v>54</v>
      </c>
      <c r="C49" s="28">
        <v>2491.96</v>
      </c>
      <c r="D49" s="41">
        <v>518.87000000000012</v>
      </c>
      <c r="E49" s="41">
        <v>510.71600000000007</v>
      </c>
      <c r="F49" s="9"/>
    </row>
    <row r="50" spans="1:6" ht="22.15" customHeight="1" x14ac:dyDescent="0.3">
      <c r="A50" s="8">
        <v>5</v>
      </c>
      <c r="B50" s="21" t="s">
        <v>55</v>
      </c>
      <c r="C50" s="28">
        <v>5441.02</v>
      </c>
      <c r="D50" s="41">
        <v>1632.56</v>
      </c>
      <c r="E50" s="41">
        <v>1623.1599999999999</v>
      </c>
      <c r="F50" s="9"/>
    </row>
    <row r="51" spans="1:6" ht="22.15" customHeight="1" x14ac:dyDescent="0.3">
      <c r="A51" s="8">
        <v>6</v>
      </c>
      <c r="B51" s="21" t="s">
        <v>56</v>
      </c>
      <c r="C51" s="28">
        <v>5969.08</v>
      </c>
      <c r="D51" s="41">
        <v>1159.3699999999999</v>
      </c>
      <c r="E51" s="41">
        <v>1145.0260000000001</v>
      </c>
      <c r="F51" s="9"/>
    </row>
    <row r="52" spans="1:6" ht="22.15" customHeight="1" x14ac:dyDescent="0.3">
      <c r="A52" s="8">
        <v>7</v>
      </c>
      <c r="B52" s="21" t="s">
        <v>57</v>
      </c>
      <c r="C52" s="28">
        <v>5979.55</v>
      </c>
      <c r="D52" s="28">
        <v>1336.1100000000001</v>
      </c>
      <c r="E52" s="28">
        <v>1334.558</v>
      </c>
      <c r="F52" s="9"/>
    </row>
    <row r="53" spans="1:6" ht="22.15" customHeight="1" x14ac:dyDescent="0.3">
      <c r="A53" s="8">
        <v>8</v>
      </c>
      <c r="B53" s="17" t="s">
        <v>58</v>
      </c>
      <c r="C53" s="28">
        <v>4781.38</v>
      </c>
      <c r="D53" s="41">
        <v>1713.82</v>
      </c>
      <c r="E53" s="41">
        <v>1693.9759999999999</v>
      </c>
      <c r="F53" s="9"/>
    </row>
    <row r="54" spans="1:6" ht="22.15" customHeight="1" x14ac:dyDescent="0.3">
      <c r="A54" s="8">
        <v>9</v>
      </c>
      <c r="B54" s="21" t="s">
        <v>59</v>
      </c>
      <c r="C54" s="28">
        <v>4060.25</v>
      </c>
      <c r="D54" s="41">
        <v>1246.81</v>
      </c>
      <c r="E54" s="28">
        <v>1243.1780000000001</v>
      </c>
      <c r="F54" s="9"/>
    </row>
    <row r="55" spans="1:6" ht="22.15" customHeight="1" x14ac:dyDescent="0.3">
      <c r="A55" s="8">
        <v>10</v>
      </c>
      <c r="B55" s="17" t="s">
        <v>60</v>
      </c>
      <c r="C55" s="28">
        <v>3562.38</v>
      </c>
      <c r="D55" s="28">
        <v>1039.7799999999997</v>
      </c>
      <c r="E55" s="28">
        <v>1039.2479999999998</v>
      </c>
      <c r="F55" s="9"/>
    </row>
    <row r="56" spans="1:6" ht="22.15" customHeight="1" x14ac:dyDescent="0.3">
      <c r="A56" s="6" t="s">
        <v>152</v>
      </c>
      <c r="B56" s="18" t="s">
        <v>61</v>
      </c>
      <c r="C56" s="24">
        <f>SUM(C57:C68)</f>
        <v>118919.48999999999</v>
      </c>
      <c r="D56" s="24">
        <f t="shared" ref="D56:E56" si="3">SUM(D57:D68)</f>
        <v>43866.155999999988</v>
      </c>
      <c r="E56" s="24">
        <f t="shared" si="3"/>
        <v>43811.959000000003</v>
      </c>
      <c r="F56" s="7"/>
    </row>
    <row r="57" spans="1:6" ht="22.15" customHeight="1" x14ac:dyDescent="0.3">
      <c r="A57" s="8">
        <v>1</v>
      </c>
      <c r="B57" s="17" t="s">
        <v>62</v>
      </c>
      <c r="C57" s="28">
        <v>12922.01</v>
      </c>
      <c r="D57" s="28">
        <v>4393.49</v>
      </c>
      <c r="E57" s="28">
        <f>4391.504+0.01</f>
        <v>4391.5140000000001</v>
      </c>
      <c r="F57" s="10"/>
    </row>
    <row r="58" spans="1:6" ht="22.15" customHeight="1" x14ac:dyDescent="0.3">
      <c r="A58" s="8">
        <v>2</v>
      </c>
      <c r="B58" s="17" t="s">
        <v>63</v>
      </c>
      <c r="C58" s="28">
        <v>11791.64</v>
      </c>
      <c r="D58" s="28">
        <v>2868.97</v>
      </c>
      <c r="E58" s="28">
        <v>2868.97</v>
      </c>
      <c r="F58" s="10"/>
    </row>
    <row r="59" spans="1:6" ht="22.15" customHeight="1" x14ac:dyDescent="0.3">
      <c r="A59" s="8">
        <v>3</v>
      </c>
      <c r="B59" s="17" t="s">
        <v>64</v>
      </c>
      <c r="C59" s="28">
        <v>2215.9</v>
      </c>
      <c r="D59" s="28">
        <v>933.93</v>
      </c>
      <c r="E59" s="28">
        <v>933.79300000000001</v>
      </c>
      <c r="F59" s="10"/>
    </row>
    <row r="60" spans="1:6" ht="22.15" customHeight="1" x14ac:dyDescent="0.3">
      <c r="A60" s="8">
        <v>4</v>
      </c>
      <c r="B60" s="17" t="s">
        <v>65</v>
      </c>
      <c r="C60" s="28">
        <v>13531.44</v>
      </c>
      <c r="D60" s="28">
        <v>2917.55</v>
      </c>
      <c r="E60" s="28">
        <v>2912.471</v>
      </c>
      <c r="F60" s="10"/>
    </row>
    <row r="61" spans="1:6" ht="22.15" customHeight="1" x14ac:dyDescent="0.3">
      <c r="A61" s="8">
        <v>5</v>
      </c>
      <c r="B61" s="17" t="s">
        <v>66</v>
      </c>
      <c r="C61" s="28">
        <v>8478.32</v>
      </c>
      <c r="D61" s="28">
        <v>2889.72</v>
      </c>
      <c r="E61" s="28">
        <v>2879.4969999999998</v>
      </c>
      <c r="F61" s="10"/>
    </row>
    <row r="62" spans="1:6" ht="22.15" customHeight="1" x14ac:dyDescent="0.3">
      <c r="A62" s="12">
        <v>6</v>
      </c>
      <c r="B62" s="17" t="s">
        <v>127</v>
      </c>
      <c r="C62" s="31">
        <v>10810.2</v>
      </c>
      <c r="D62" s="28">
        <v>5041.5060000000003</v>
      </c>
      <c r="E62" s="28">
        <v>5029.2120000000004</v>
      </c>
      <c r="F62" s="10"/>
    </row>
    <row r="63" spans="1:6" ht="22.15" customHeight="1" x14ac:dyDescent="0.3">
      <c r="A63" s="12">
        <v>7</v>
      </c>
      <c r="B63" s="17" t="s">
        <v>128</v>
      </c>
      <c r="C63" s="31">
        <v>17083.759999999998</v>
      </c>
      <c r="D63" s="28">
        <v>8688.7900000000009</v>
      </c>
      <c r="E63" s="28">
        <v>8682.2990000000009</v>
      </c>
      <c r="F63" s="10"/>
    </row>
    <row r="64" spans="1:6" ht="22.15" customHeight="1" x14ac:dyDescent="0.3">
      <c r="A64" s="8">
        <v>8</v>
      </c>
      <c r="B64" s="17" t="s">
        <v>67</v>
      </c>
      <c r="C64" s="28">
        <v>11000.44</v>
      </c>
      <c r="D64" s="28">
        <v>2948.67</v>
      </c>
      <c r="E64" s="28">
        <v>2937.8580000000002</v>
      </c>
      <c r="F64" s="10"/>
    </row>
    <row r="65" spans="1:6" ht="22.15" customHeight="1" x14ac:dyDescent="0.3">
      <c r="A65" s="8">
        <v>9</v>
      </c>
      <c r="B65" s="17" t="s">
        <v>68</v>
      </c>
      <c r="C65" s="28">
        <v>3221.29</v>
      </c>
      <c r="D65" s="28">
        <v>1021.26</v>
      </c>
      <c r="E65" s="28">
        <v>1018.414</v>
      </c>
      <c r="F65" s="10"/>
    </row>
    <row r="66" spans="1:6" ht="22.15" customHeight="1" x14ac:dyDescent="0.3">
      <c r="A66" s="8">
        <v>10</v>
      </c>
      <c r="B66" s="22" t="s">
        <v>69</v>
      </c>
      <c r="C66" s="28">
        <v>3573.48</v>
      </c>
      <c r="D66" s="28">
        <v>1377.59</v>
      </c>
      <c r="E66" s="28">
        <v>1374.155</v>
      </c>
      <c r="F66" s="10"/>
    </row>
    <row r="67" spans="1:6" ht="22.15" customHeight="1" x14ac:dyDescent="0.3">
      <c r="A67" s="8">
        <v>11</v>
      </c>
      <c r="B67" s="22" t="s">
        <v>70</v>
      </c>
      <c r="C67" s="28">
        <v>13927.92</v>
      </c>
      <c r="D67" s="28">
        <v>5885.31</v>
      </c>
      <c r="E67" s="28">
        <v>5885.31</v>
      </c>
      <c r="F67" s="10"/>
    </row>
    <row r="68" spans="1:6" ht="22.15" customHeight="1" x14ac:dyDescent="0.3">
      <c r="A68" s="12">
        <v>12</v>
      </c>
      <c r="B68" s="17" t="s">
        <v>129</v>
      </c>
      <c r="C68" s="31">
        <v>10363.09</v>
      </c>
      <c r="D68" s="28">
        <v>4899.3699999999981</v>
      </c>
      <c r="E68" s="28">
        <v>4898.4659999999985</v>
      </c>
      <c r="F68" s="10"/>
    </row>
    <row r="69" spans="1:6" ht="22.15" customHeight="1" x14ac:dyDescent="0.3">
      <c r="A69" s="6" t="s">
        <v>153</v>
      </c>
      <c r="B69" s="18" t="s">
        <v>71</v>
      </c>
      <c r="C69" s="24">
        <f>SUM(C70:C80)</f>
        <v>156908.13000000003</v>
      </c>
      <c r="D69" s="24">
        <f>SUM(D70:D81)</f>
        <v>70724.046999999991</v>
      </c>
      <c r="E69" s="24">
        <f>SUM(E70:E81)</f>
        <v>70724.046999999991</v>
      </c>
      <c r="F69" s="7"/>
    </row>
    <row r="70" spans="1:6" ht="22.15" customHeight="1" x14ac:dyDescent="0.3">
      <c r="A70" s="8">
        <v>1</v>
      </c>
      <c r="B70" s="17" t="s">
        <v>72</v>
      </c>
      <c r="C70" s="28">
        <v>21741.59</v>
      </c>
      <c r="D70" s="28">
        <v>3088.7099999999996</v>
      </c>
      <c r="E70" s="28">
        <v>3088.7099999999996</v>
      </c>
      <c r="F70" s="8"/>
    </row>
    <row r="71" spans="1:6" ht="22.15" customHeight="1" x14ac:dyDescent="0.3">
      <c r="A71" s="8">
        <v>2</v>
      </c>
      <c r="B71" s="17" t="s">
        <v>73</v>
      </c>
      <c r="C71" s="28">
        <v>21021.4</v>
      </c>
      <c r="D71" s="28">
        <v>3136.5600000000004</v>
      </c>
      <c r="E71" s="28">
        <v>3136.5600000000004</v>
      </c>
      <c r="F71" s="8"/>
    </row>
    <row r="72" spans="1:6" ht="22.15" customHeight="1" x14ac:dyDescent="0.3">
      <c r="A72" s="8">
        <v>3</v>
      </c>
      <c r="B72" s="17" t="s">
        <v>74</v>
      </c>
      <c r="C72" s="28">
        <v>17997.32</v>
      </c>
      <c r="D72" s="28">
        <v>873.91499999999996</v>
      </c>
      <c r="E72" s="28">
        <v>873.91499999999996</v>
      </c>
      <c r="F72" s="8"/>
    </row>
    <row r="73" spans="1:6" ht="22.15" customHeight="1" x14ac:dyDescent="0.3">
      <c r="A73" s="8">
        <v>4</v>
      </c>
      <c r="B73" s="17" t="s">
        <v>75</v>
      </c>
      <c r="C73" s="28">
        <v>17361.490000000002</v>
      </c>
      <c r="D73" s="28">
        <v>10172.77</v>
      </c>
      <c r="E73" s="28">
        <v>10172.77</v>
      </c>
      <c r="F73" s="8"/>
    </row>
    <row r="74" spans="1:6" ht="22.15" customHeight="1" x14ac:dyDescent="0.3">
      <c r="A74" s="8">
        <v>5</v>
      </c>
      <c r="B74" s="17" t="s">
        <v>76</v>
      </c>
      <c r="C74" s="28">
        <v>16284.75</v>
      </c>
      <c r="D74" s="28">
        <v>4173.5120000000006</v>
      </c>
      <c r="E74" s="28">
        <v>4173.5120000000006</v>
      </c>
      <c r="F74" s="8"/>
    </row>
    <row r="75" spans="1:6" ht="22.15" customHeight="1" x14ac:dyDescent="0.3">
      <c r="A75" s="8">
        <v>6</v>
      </c>
      <c r="B75" s="17" t="s">
        <v>77</v>
      </c>
      <c r="C75" s="28">
        <v>6185.38</v>
      </c>
      <c r="D75" s="28">
        <v>1810.79</v>
      </c>
      <c r="E75" s="28">
        <v>1810.79</v>
      </c>
      <c r="F75" s="8"/>
    </row>
    <row r="76" spans="1:6" ht="22.15" customHeight="1" x14ac:dyDescent="0.3">
      <c r="A76" s="8">
        <v>7</v>
      </c>
      <c r="B76" s="17" t="s">
        <v>78</v>
      </c>
      <c r="C76" s="28">
        <v>11358.43</v>
      </c>
      <c r="D76" s="28">
        <v>2327.41</v>
      </c>
      <c r="E76" s="28">
        <v>2327.41</v>
      </c>
      <c r="F76" s="8"/>
    </row>
    <row r="77" spans="1:6" ht="22.15" customHeight="1" x14ac:dyDescent="0.3">
      <c r="A77" s="8">
        <v>8</v>
      </c>
      <c r="B77" s="17" t="s">
        <v>79</v>
      </c>
      <c r="C77" s="28">
        <v>11711.71</v>
      </c>
      <c r="D77" s="28">
        <v>3146.44</v>
      </c>
      <c r="E77" s="28">
        <v>3146.44</v>
      </c>
      <c r="F77" s="8"/>
    </row>
    <row r="78" spans="1:6" ht="22.15" customHeight="1" x14ac:dyDescent="0.3">
      <c r="A78" s="8">
        <v>9</v>
      </c>
      <c r="B78" s="17" t="s">
        <v>80</v>
      </c>
      <c r="C78" s="28">
        <v>7167.6</v>
      </c>
      <c r="D78" s="28">
        <v>1235.3699999999999</v>
      </c>
      <c r="E78" s="28">
        <v>1235.3699999999999</v>
      </c>
      <c r="F78" s="8"/>
    </row>
    <row r="79" spans="1:6" ht="22.15" customHeight="1" x14ac:dyDescent="0.3">
      <c r="A79" s="8">
        <v>10</v>
      </c>
      <c r="B79" s="17" t="s">
        <v>81</v>
      </c>
      <c r="C79" s="28">
        <v>15303.29</v>
      </c>
      <c r="D79" s="28">
        <v>1636.1200000000001</v>
      </c>
      <c r="E79" s="28">
        <v>1636.1200000000001</v>
      </c>
      <c r="F79" s="8"/>
    </row>
    <row r="80" spans="1:6" ht="22.15" customHeight="1" x14ac:dyDescent="0.3">
      <c r="A80" s="8">
        <v>11</v>
      </c>
      <c r="B80" s="17" t="s">
        <v>82</v>
      </c>
      <c r="C80" s="28">
        <v>10775.17</v>
      </c>
      <c r="D80" s="28">
        <v>4676.6899999999996</v>
      </c>
      <c r="E80" s="28">
        <v>4676.6899999999996</v>
      </c>
      <c r="F80" s="8"/>
    </row>
    <row r="81" spans="1:6" ht="22.15" customHeight="1" x14ac:dyDescent="0.3">
      <c r="A81" s="8">
        <v>12</v>
      </c>
      <c r="B81" s="17" t="s">
        <v>83</v>
      </c>
      <c r="C81" s="28"/>
      <c r="D81" s="28">
        <v>34445.759999999995</v>
      </c>
      <c r="E81" s="28">
        <v>34445.759999999995</v>
      </c>
      <c r="F81" s="8"/>
    </row>
    <row r="82" spans="1:6" ht="22.15" customHeight="1" x14ac:dyDescent="0.3">
      <c r="A82" s="6" t="s">
        <v>154</v>
      </c>
      <c r="B82" s="18" t="s">
        <v>84</v>
      </c>
      <c r="C82" s="24">
        <f>SUM(C83:C97)</f>
        <v>149559</v>
      </c>
      <c r="D82" s="24">
        <f t="shared" ref="D82:E82" si="4">SUM(D83:D97)</f>
        <v>49258.904000000002</v>
      </c>
      <c r="E82" s="24">
        <f t="shared" si="4"/>
        <v>49251.175000000003</v>
      </c>
      <c r="F82" s="7"/>
    </row>
    <row r="83" spans="1:6" ht="22.15" customHeight="1" x14ac:dyDescent="0.3">
      <c r="A83" s="8">
        <v>1</v>
      </c>
      <c r="B83" s="17" t="s">
        <v>85</v>
      </c>
      <c r="C83" s="28">
        <v>10831.8</v>
      </c>
      <c r="D83" s="36">
        <v>4995.5199999999995</v>
      </c>
      <c r="E83" s="36">
        <v>4995.5199999999995</v>
      </c>
      <c r="F83" s="9"/>
    </row>
    <row r="84" spans="1:6" ht="22.15" customHeight="1" x14ac:dyDescent="0.3">
      <c r="A84" s="8">
        <v>2</v>
      </c>
      <c r="B84" s="17" t="s">
        <v>86</v>
      </c>
      <c r="C84" s="28">
        <v>9835.6</v>
      </c>
      <c r="D84" s="36">
        <v>4698.3500000000004</v>
      </c>
      <c r="E84" s="36">
        <v>4698.3500000000004</v>
      </c>
      <c r="F84" s="9"/>
    </row>
    <row r="85" spans="1:6" ht="22.15" customHeight="1" x14ac:dyDescent="0.3">
      <c r="A85" s="8">
        <v>3</v>
      </c>
      <c r="B85" s="17" t="s">
        <v>87</v>
      </c>
      <c r="C85" s="28">
        <v>12326</v>
      </c>
      <c r="D85" s="36">
        <v>4639.4100000000008</v>
      </c>
      <c r="E85" s="36">
        <v>4639.4100000000008</v>
      </c>
      <c r="F85" s="9"/>
    </row>
    <row r="86" spans="1:6" ht="22.15" customHeight="1" x14ac:dyDescent="0.3">
      <c r="A86" s="8">
        <v>4</v>
      </c>
      <c r="B86" s="17" t="s">
        <v>88</v>
      </c>
      <c r="C86" s="28">
        <v>7797</v>
      </c>
      <c r="D86" s="36">
        <v>2038.2</v>
      </c>
      <c r="E86" s="36">
        <v>2038.2</v>
      </c>
      <c r="F86" s="9"/>
    </row>
    <row r="87" spans="1:6" ht="22.15" customHeight="1" x14ac:dyDescent="0.3">
      <c r="A87" s="8">
        <v>5</v>
      </c>
      <c r="B87" s="17" t="s">
        <v>89</v>
      </c>
      <c r="C87" s="28">
        <v>12550.7</v>
      </c>
      <c r="D87" s="36">
        <v>3287.85</v>
      </c>
      <c r="E87" s="36">
        <v>3287.85</v>
      </c>
      <c r="F87" s="9"/>
    </row>
    <row r="88" spans="1:6" ht="22.15" customHeight="1" x14ac:dyDescent="0.3">
      <c r="A88" s="8">
        <v>6</v>
      </c>
      <c r="B88" s="17" t="s">
        <v>90</v>
      </c>
      <c r="C88" s="28">
        <v>8184.5</v>
      </c>
      <c r="D88" s="36">
        <v>2301.56</v>
      </c>
      <c r="E88" s="36">
        <v>2301.56</v>
      </c>
      <c r="F88" s="9"/>
    </row>
    <row r="89" spans="1:6" ht="22.15" customHeight="1" x14ac:dyDescent="0.3">
      <c r="A89" s="8">
        <v>7</v>
      </c>
      <c r="B89" s="17" t="s">
        <v>91</v>
      </c>
      <c r="C89" s="28">
        <v>6534</v>
      </c>
      <c r="D89" s="36">
        <v>2575.9839999999999</v>
      </c>
      <c r="E89" s="36">
        <v>2575.9839999999999</v>
      </c>
      <c r="F89" s="9"/>
    </row>
    <row r="90" spans="1:6" ht="22.15" customHeight="1" x14ac:dyDescent="0.3">
      <c r="A90" s="8">
        <v>8</v>
      </c>
      <c r="B90" s="17" t="s">
        <v>92</v>
      </c>
      <c r="C90" s="28">
        <v>6875.2</v>
      </c>
      <c r="D90" s="36">
        <v>877.73000000000025</v>
      </c>
      <c r="E90" s="36">
        <v>877.73000000000025</v>
      </c>
      <c r="F90" s="9"/>
    </row>
    <row r="91" spans="1:6" ht="22.15" customHeight="1" x14ac:dyDescent="0.3">
      <c r="A91" s="8">
        <v>9</v>
      </c>
      <c r="B91" s="17" t="s">
        <v>93</v>
      </c>
      <c r="C91" s="28">
        <v>10467.5</v>
      </c>
      <c r="D91" s="36">
        <v>7309.7300000000014</v>
      </c>
      <c r="E91" s="36">
        <v>7309.7300000000014</v>
      </c>
      <c r="F91" s="9"/>
    </row>
    <row r="92" spans="1:6" ht="22.15" customHeight="1" x14ac:dyDescent="0.3">
      <c r="A92" s="8">
        <v>10</v>
      </c>
      <c r="B92" s="17" t="s">
        <v>94</v>
      </c>
      <c r="C92" s="28">
        <v>5971.6</v>
      </c>
      <c r="D92" s="36">
        <v>874.26999999999987</v>
      </c>
      <c r="E92" s="36">
        <v>874.26999999999987</v>
      </c>
      <c r="F92" s="9"/>
    </row>
    <row r="93" spans="1:6" ht="22.15" customHeight="1" x14ac:dyDescent="0.3">
      <c r="A93" s="8">
        <v>11</v>
      </c>
      <c r="B93" s="17" t="s">
        <v>95</v>
      </c>
      <c r="C93" s="28">
        <v>8688.2000000000007</v>
      </c>
      <c r="D93" s="36">
        <v>2446.5700000000002</v>
      </c>
      <c r="E93" s="36">
        <v>2446.5700000000002</v>
      </c>
      <c r="F93" s="9"/>
    </row>
    <row r="94" spans="1:6" ht="22.15" customHeight="1" x14ac:dyDescent="0.3">
      <c r="A94" s="8">
        <v>12</v>
      </c>
      <c r="B94" s="17" t="s">
        <v>96</v>
      </c>
      <c r="C94" s="28">
        <v>16592.8</v>
      </c>
      <c r="D94" s="36">
        <v>9484.36</v>
      </c>
      <c r="E94" s="36">
        <v>9484.36</v>
      </c>
      <c r="F94" s="9"/>
    </row>
    <row r="95" spans="1:6" ht="22.15" customHeight="1" x14ac:dyDescent="0.3">
      <c r="A95" s="8">
        <v>13</v>
      </c>
      <c r="B95" s="17" t="s">
        <v>97</v>
      </c>
      <c r="C95" s="28">
        <v>11491</v>
      </c>
      <c r="D95" s="36">
        <v>1294.6600000000001</v>
      </c>
      <c r="E95" s="36">
        <v>1293.607</v>
      </c>
      <c r="F95" s="9"/>
    </row>
    <row r="96" spans="1:6" ht="22.15" customHeight="1" x14ac:dyDescent="0.3">
      <c r="A96" s="8">
        <v>14</v>
      </c>
      <c r="B96" s="17" t="s">
        <v>98</v>
      </c>
      <c r="C96" s="28">
        <v>12957.2</v>
      </c>
      <c r="D96" s="36">
        <v>340.75</v>
      </c>
      <c r="E96" s="36">
        <v>334.07400000000007</v>
      </c>
      <c r="F96" s="9"/>
    </row>
    <row r="97" spans="1:6" ht="22.15" customHeight="1" x14ac:dyDescent="0.3">
      <c r="A97" s="8">
        <v>15</v>
      </c>
      <c r="B97" s="17" t="s">
        <v>99</v>
      </c>
      <c r="C97" s="28">
        <v>8455.9</v>
      </c>
      <c r="D97" s="36">
        <v>2093.96</v>
      </c>
      <c r="E97" s="36">
        <v>2093.96</v>
      </c>
      <c r="F97" s="9"/>
    </row>
    <row r="98" spans="1:6" ht="22.15" customHeight="1" x14ac:dyDescent="0.3">
      <c r="A98" s="6" t="s">
        <v>155</v>
      </c>
      <c r="B98" s="23" t="s">
        <v>100</v>
      </c>
      <c r="C98" s="24">
        <f>SUM(C99:C110)</f>
        <v>30820.600000000002</v>
      </c>
      <c r="D98" s="24">
        <f t="shared" ref="D98:E98" si="5">SUM(D99:D110)</f>
        <v>9342.2829199999996</v>
      </c>
      <c r="E98" s="24">
        <f t="shared" si="5"/>
        <v>9296.5955709999998</v>
      </c>
      <c r="F98" s="9"/>
    </row>
    <row r="99" spans="1:6" ht="22.15" customHeight="1" x14ac:dyDescent="0.3">
      <c r="A99" s="8">
        <v>1</v>
      </c>
      <c r="B99" s="17" t="s">
        <v>101</v>
      </c>
      <c r="C99" s="28">
        <v>7463.8</v>
      </c>
      <c r="D99" s="28">
        <v>3282.9770000000003</v>
      </c>
      <c r="E99" s="28">
        <v>3272.8398000000002</v>
      </c>
      <c r="F99" s="9"/>
    </row>
    <row r="100" spans="1:6" ht="22.15" customHeight="1" x14ac:dyDescent="0.3">
      <c r="A100" s="8">
        <v>2</v>
      </c>
      <c r="B100" s="17" t="s">
        <v>102</v>
      </c>
      <c r="C100" s="28">
        <v>7599.6</v>
      </c>
      <c r="D100" s="28">
        <v>2271.8910000000001</v>
      </c>
      <c r="E100" s="28">
        <f>2263.4647+0.103</f>
        <v>2263.5677000000001</v>
      </c>
      <c r="F100" s="9"/>
    </row>
    <row r="101" spans="1:6" ht="22.15" customHeight="1" x14ac:dyDescent="0.3">
      <c r="A101" s="8">
        <v>3</v>
      </c>
      <c r="B101" s="17" t="s">
        <v>103</v>
      </c>
      <c r="C101" s="28">
        <v>3474.4</v>
      </c>
      <c r="D101" s="28">
        <f>224.0278+785.13</f>
        <v>1009.1578</v>
      </c>
      <c r="E101" s="28">
        <f>218.17896+779.224</f>
        <v>997.40296000000001</v>
      </c>
      <c r="F101" s="9"/>
    </row>
    <row r="102" spans="1:6" ht="22.15" customHeight="1" x14ac:dyDescent="0.3">
      <c r="A102" s="8">
        <v>4</v>
      </c>
      <c r="B102" s="17" t="s">
        <v>104</v>
      </c>
      <c r="C102" s="28">
        <v>5714.7</v>
      </c>
      <c r="D102" s="28">
        <f>227.293+1436.22</f>
        <v>1663.5129999999999</v>
      </c>
      <c r="E102" s="28">
        <f>227.293+1431.917</f>
        <v>1659.21</v>
      </c>
      <c r="F102" s="9"/>
    </row>
    <row r="103" spans="1:6" ht="22.15" customHeight="1" x14ac:dyDescent="0.3">
      <c r="A103" s="8">
        <v>5</v>
      </c>
      <c r="B103" s="17" t="s">
        <v>105</v>
      </c>
      <c r="C103" s="28">
        <v>4035</v>
      </c>
      <c r="D103" s="28">
        <v>1051.3563300000001</v>
      </c>
      <c r="E103" s="28">
        <v>1043.8022160000003</v>
      </c>
      <c r="F103" s="9"/>
    </row>
    <row r="104" spans="1:6" ht="22.15" customHeight="1" x14ac:dyDescent="0.3">
      <c r="A104" s="8">
        <v>6</v>
      </c>
      <c r="B104" s="17" t="s">
        <v>106</v>
      </c>
      <c r="C104" s="28">
        <v>612.5</v>
      </c>
      <c r="D104" s="28">
        <v>12.47076</v>
      </c>
      <c r="E104" s="28">
        <v>11.23536</v>
      </c>
      <c r="F104" s="9"/>
    </row>
    <row r="105" spans="1:6" ht="22.15" customHeight="1" x14ac:dyDescent="0.3">
      <c r="A105" s="8">
        <v>7</v>
      </c>
      <c r="B105" s="17" t="s">
        <v>107</v>
      </c>
      <c r="C105" s="28">
        <v>127.5</v>
      </c>
      <c r="D105" s="28">
        <v>12.305249999999999</v>
      </c>
      <c r="E105" s="28">
        <v>11.074725000000001</v>
      </c>
      <c r="F105" s="9"/>
    </row>
    <row r="106" spans="1:6" ht="22.15" customHeight="1" x14ac:dyDescent="0.3">
      <c r="A106" s="8">
        <v>8</v>
      </c>
      <c r="B106" s="17" t="s">
        <v>108</v>
      </c>
      <c r="C106" s="28">
        <v>330.6</v>
      </c>
      <c r="D106" s="28">
        <v>1.9886400000000002</v>
      </c>
      <c r="E106" s="28">
        <v>1.7897759999999998</v>
      </c>
      <c r="F106" s="9"/>
    </row>
    <row r="107" spans="1:6" ht="22.15" customHeight="1" x14ac:dyDescent="0.3">
      <c r="A107" s="8">
        <v>9</v>
      </c>
      <c r="B107" s="17" t="s">
        <v>109</v>
      </c>
      <c r="C107" s="28">
        <v>168.1</v>
      </c>
      <c r="D107" s="28"/>
      <c r="E107" s="28"/>
      <c r="F107" s="9"/>
    </row>
    <row r="108" spans="1:6" ht="22.15" customHeight="1" x14ac:dyDescent="0.3">
      <c r="A108" s="8">
        <v>10</v>
      </c>
      <c r="B108" s="17" t="s">
        <v>110</v>
      </c>
      <c r="C108" s="28">
        <v>702.5</v>
      </c>
      <c r="D108" s="28">
        <v>9.501059999999999</v>
      </c>
      <c r="E108" s="28">
        <v>8.5509540000000008</v>
      </c>
      <c r="F108" s="9"/>
    </row>
    <row r="109" spans="1:6" ht="22.15" customHeight="1" x14ac:dyDescent="0.3">
      <c r="A109" s="8">
        <v>11</v>
      </c>
      <c r="B109" s="17" t="s">
        <v>111</v>
      </c>
      <c r="C109" s="28">
        <v>78.2</v>
      </c>
      <c r="D109" s="28"/>
      <c r="E109" s="28"/>
      <c r="F109" s="9"/>
    </row>
    <row r="110" spans="1:6" ht="22.15" customHeight="1" x14ac:dyDescent="0.3">
      <c r="A110" s="8">
        <v>12</v>
      </c>
      <c r="B110" s="17" t="s">
        <v>112</v>
      </c>
      <c r="C110" s="28">
        <v>513.70000000000005</v>
      </c>
      <c r="D110" s="28">
        <v>27.12208</v>
      </c>
      <c r="E110" s="28">
        <v>27.12208</v>
      </c>
      <c r="F110" s="9"/>
    </row>
    <row r="111" spans="1:6" ht="22.15" customHeight="1" x14ac:dyDescent="0.3">
      <c r="A111" s="6" t="s">
        <v>156</v>
      </c>
      <c r="B111" s="18" t="s">
        <v>113</v>
      </c>
      <c r="C111" s="25">
        <f t="shared" ref="C111" si="6">SUM(C112:C123)</f>
        <v>68414.87</v>
      </c>
      <c r="D111" s="24">
        <f t="shared" ref="D111:E111" si="7">SUM(D112:D123)</f>
        <v>22269.985000000001</v>
      </c>
      <c r="E111" s="24">
        <f t="shared" si="7"/>
        <v>22248.186700000006</v>
      </c>
      <c r="F111" s="7"/>
    </row>
    <row r="112" spans="1:6" ht="22.15" customHeight="1" x14ac:dyDescent="0.3">
      <c r="A112" s="8">
        <v>1</v>
      </c>
      <c r="B112" s="17" t="s">
        <v>114</v>
      </c>
      <c r="C112" s="28">
        <v>5088.57</v>
      </c>
      <c r="D112" s="28">
        <v>1418.133</v>
      </c>
      <c r="E112" s="28">
        <v>1418.133</v>
      </c>
      <c r="F112" s="9"/>
    </row>
    <row r="113" spans="1:6" ht="22.15" customHeight="1" x14ac:dyDescent="0.3">
      <c r="A113" s="8">
        <v>2</v>
      </c>
      <c r="B113" s="17" t="s">
        <v>115</v>
      </c>
      <c r="C113" s="28">
        <v>5352.74</v>
      </c>
      <c r="D113" s="28">
        <v>2125.3449999999998</v>
      </c>
      <c r="E113" s="28">
        <v>2118.3703999999998</v>
      </c>
      <c r="F113" s="9"/>
    </row>
    <row r="114" spans="1:6" ht="22.15" customHeight="1" x14ac:dyDescent="0.3">
      <c r="A114" s="8">
        <v>3</v>
      </c>
      <c r="B114" s="17" t="s">
        <v>116</v>
      </c>
      <c r="C114" s="28">
        <v>5629.82</v>
      </c>
      <c r="D114" s="28">
        <v>1636.0780000000002</v>
      </c>
      <c r="E114" s="28">
        <v>1629.558</v>
      </c>
      <c r="F114" s="9"/>
    </row>
    <row r="115" spans="1:6" ht="22.15" customHeight="1" x14ac:dyDescent="0.3">
      <c r="A115" s="8">
        <v>4</v>
      </c>
      <c r="B115" s="17" t="s">
        <v>117</v>
      </c>
      <c r="C115" s="28">
        <v>1449.01</v>
      </c>
      <c r="D115" s="28">
        <v>23.308999999999997</v>
      </c>
      <c r="E115" s="28">
        <v>21.753099999999996</v>
      </c>
      <c r="F115" s="9"/>
    </row>
    <row r="116" spans="1:6" ht="22.15" customHeight="1" x14ac:dyDescent="0.3">
      <c r="A116" s="8">
        <v>5</v>
      </c>
      <c r="B116" s="17" t="s">
        <v>118</v>
      </c>
      <c r="C116" s="28">
        <v>6341.85</v>
      </c>
      <c r="D116" s="28">
        <v>2006.3560000000002</v>
      </c>
      <c r="E116" s="28">
        <v>2006.3560000000002</v>
      </c>
      <c r="F116" s="9"/>
    </row>
    <row r="117" spans="1:6" ht="22.15" customHeight="1" x14ac:dyDescent="0.3">
      <c r="A117" s="8">
        <v>6</v>
      </c>
      <c r="B117" s="17" t="s">
        <v>119</v>
      </c>
      <c r="C117" s="28">
        <v>4990.55</v>
      </c>
      <c r="D117" s="28">
        <v>1850.3419999999999</v>
      </c>
      <c r="E117" s="28">
        <v>1850.3419999999999</v>
      </c>
      <c r="F117" s="9"/>
    </row>
    <row r="118" spans="1:6" ht="22.15" customHeight="1" x14ac:dyDescent="0.3">
      <c r="A118" s="8">
        <v>7</v>
      </c>
      <c r="B118" s="17" t="s">
        <v>120</v>
      </c>
      <c r="C118" s="28">
        <v>3756.18</v>
      </c>
      <c r="D118" s="28">
        <v>1687.3490000000002</v>
      </c>
      <c r="E118" s="28">
        <v>1687.3490000000002</v>
      </c>
      <c r="F118" s="9"/>
    </row>
    <row r="119" spans="1:6" ht="22.15" customHeight="1" x14ac:dyDescent="0.3">
      <c r="A119" s="8">
        <v>8</v>
      </c>
      <c r="B119" s="17" t="s">
        <v>121</v>
      </c>
      <c r="C119" s="28">
        <v>8874.7999999999993</v>
      </c>
      <c r="D119" s="28">
        <v>3240.9840000000004</v>
      </c>
      <c r="E119" s="28">
        <v>3240.9840000000004</v>
      </c>
      <c r="F119" s="9"/>
    </row>
    <row r="120" spans="1:6" ht="22.15" customHeight="1" x14ac:dyDescent="0.3">
      <c r="A120" s="8">
        <v>9</v>
      </c>
      <c r="B120" s="17" t="s">
        <v>122</v>
      </c>
      <c r="C120" s="28">
        <v>7013.31</v>
      </c>
      <c r="D120" s="28">
        <v>2629.895</v>
      </c>
      <c r="E120" s="28">
        <v>2624.7833000000001</v>
      </c>
      <c r="F120" s="9"/>
    </row>
    <row r="121" spans="1:6" ht="22.15" customHeight="1" x14ac:dyDescent="0.3">
      <c r="A121" s="8">
        <v>10</v>
      </c>
      <c r="B121" s="17" t="s">
        <v>123</v>
      </c>
      <c r="C121" s="28">
        <v>5049.97</v>
      </c>
      <c r="D121" s="28">
        <v>1580.1099999999997</v>
      </c>
      <c r="E121" s="28">
        <v>1580.11</v>
      </c>
      <c r="F121" s="9"/>
    </row>
    <row r="122" spans="1:6" ht="22.15" customHeight="1" x14ac:dyDescent="0.3">
      <c r="A122" s="8">
        <v>11</v>
      </c>
      <c r="B122" s="17" t="s">
        <v>124</v>
      </c>
      <c r="C122" s="28">
        <v>8751.36</v>
      </c>
      <c r="D122" s="28">
        <v>2967.5320000000002</v>
      </c>
      <c r="E122" s="28">
        <v>2966.9569000000006</v>
      </c>
      <c r="F122" s="9"/>
    </row>
    <row r="123" spans="1:6" ht="22.15" customHeight="1" x14ac:dyDescent="0.3">
      <c r="A123" s="8">
        <v>12</v>
      </c>
      <c r="B123" s="17" t="s">
        <v>125</v>
      </c>
      <c r="C123" s="28">
        <v>6116.71</v>
      </c>
      <c r="D123" s="28">
        <v>1104.5520000000001</v>
      </c>
      <c r="E123" s="28">
        <v>1103.491</v>
      </c>
      <c r="F123" s="9"/>
    </row>
    <row r="124" spans="1:6" ht="22.15" customHeight="1" x14ac:dyDescent="0.3">
      <c r="A124" s="6" t="s">
        <v>157</v>
      </c>
      <c r="B124" s="7" t="s">
        <v>130</v>
      </c>
      <c r="C124" s="25">
        <f>SUM(C125:C143)</f>
        <v>113542.26999999999</v>
      </c>
      <c r="D124" s="25">
        <f>SUM(D125:D143)</f>
        <v>34145.213999999993</v>
      </c>
      <c r="E124" s="25">
        <f>SUM(E125:E143)</f>
        <v>34051.072199999995</v>
      </c>
      <c r="F124" s="7"/>
    </row>
    <row r="125" spans="1:6" ht="22.15" customHeight="1" x14ac:dyDescent="0.3">
      <c r="A125" s="8">
        <v>1</v>
      </c>
      <c r="B125" s="9" t="s">
        <v>131</v>
      </c>
      <c r="C125" s="29">
        <v>4240.91</v>
      </c>
      <c r="D125" s="29">
        <v>1028.1949999999999</v>
      </c>
      <c r="E125" s="29">
        <v>1026.0536999999999</v>
      </c>
      <c r="F125" s="9"/>
    </row>
    <row r="126" spans="1:6" ht="22.15" customHeight="1" x14ac:dyDescent="0.3">
      <c r="A126" s="8">
        <v>2</v>
      </c>
      <c r="B126" s="9" t="s">
        <v>132</v>
      </c>
      <c r="C126" s="29">
        <v>8890.02</v>
      </c>
      <c r="D126" s="29">
        <v>2603.6979999999999</v>
      </c>
      <c r="E126" s="29">
        <v>2602.7903999999999</v>
      </c>
      <c r="F126" s="9"/>
    </row>
    <row r="127" spans="1:6" ht="22.15" customHeight="1" x14ac:dyDescent="0.3">
      <c r="A127" s="8">
        <v>3</v>
      </c>
      <c r="B127" s="9" t="s">
        <v>133</v>
      </c>
      <c r="C127" s="29">
        <v>6116.92</v>
      </c>
      <c r="D127" s="29">
        <v>1282.557</v>
      </c>
      <c r="E127" s="29">
        <v>1276.3449000000001</v>
      </c>
      <c r="F127" s="9"/>
    </row>
    <row r="128" spans="1:6" ht="22.15" customHeight="1" x14ac:dyDescent="0.3">
      <c r="A128" s="8">
        <v>4</v>
      </c>
      <c r="B128" s="9" t="s">
        <v>134</v>
      </c>
      <c r="C128" s="29">
        <v>3755</v>
      </c>
      <c r="D128" s="29">
        <v>575.49099999999999</v>
      </c>
      <c r="E128" s="29">
        <v>573.70219999999995</v>
      </c>
      <c r="F128" s="9"/>
    </row>
    <row r="129" spans="1:12" ht="22.15" customHeight="1" x14ac:dyDescent="0.3">
      <c r="A129" s="8">
        <v>5</v>
      </c>
      <c r="B129" s="9" t="s">
        <v>135</v>
      </c>
      <c r="C129" s="29">
        <v>8815.92</v>
      </c>
      <c r="D129" s="29">
        <f>1306.264+1930.491</f>
        <v>3236.7550000000001</v>
      </c>
      <c r="E129" s="29">
        <f>1306.0815+1930.491</f>
        <v>3236.5725000000002</v>
      </c>
      <c r="F129" s="9"/>
      <c r="L129" s="35"/>
    </row>
    <row r="130" spans="1:12" ht="22.15" customHeight="1" x14ac:dyDescent="0.3">
      <c r="A130" s="8">
        <v>6</v>
      </c>
      <c r="B130" s="9" t="s">
        <v>136</v>
      </c>
      <c r="C130" s="29">
        <v>6480.9</v>
      </c>
      <c r="D130" s="29">
        <v>2081.9659999999999</v>
      </c>
      <c r="E130" s="29">
        <v>2081.9659999999999</v>
      </c>
      <c r="F130" s="9"/>
    </row>
    <row r="131" spans="1:12" ht="22.15" customHeight="1" x14ac:dyDescent="0.3">
      <c r="A131" s="8">
        <v>7</v>
      </c>
      <c r="B131" s="9" t="s">
        <v>137</v>
      </c>
      <c r="C131" s="29">
        <v>12154.43</v>
      </c>
      <c r="D131" s="29">
        <v>4570.8360000000002</v>
      </c>
      <c r="E131" s="29">
        <v>4570.8360000000002</v>
      </c>
      <c r="F131" s="9"/>
    </row>
    <row r="132" spans="1:12" ht="22.15" customHeight="1" x14ac:dyDescent="0.3">
      <c r="A132" s="8">
        <v>8</v>
      </c>
      <c r="B132" s="9" t="s">
        <v>138</v>
      </c>
      <c r="C132" s="29">
        <v>3912.92</v>
      </c>
      <c r="D132" s="29">
        <v>526.63700000000006</v>
      </c>
      <c r="E132" s="29">
        <v>524.72450000000003</v>
      </c>
      <c r="F132" s="9"/>
    </row>
    <row r="133" spans="1:12" ht="22.15" customHeight="1" x14ac:dyDescent="0.3">
      <c r="A133" s="8">
        <v>9</v>
      </c>
      <c r="B133" s="9" t="s">
        <v>139</v>
      </c>
      <c r="C133" s="29">
        <v>5216.7</v>
      </c>
      <c r="D133" s="29">
        <v>1134.182</v>
      </c>
      <c r="E133" s="29">
        <v>1120.6360999999999</v>
      </c>
      <c r="F133" s="9"/>
    </row>
    <row r="134" spans="1:12" ht="22.15" customHeight="1" x14ac:dyDescent="0.3">
      <c r="A134" s="8">
        <v>10</v>
      </c>
      <c r="B134" s="9" t="s">
        <v>140</v>
      </c>
      <c r="C134" s="29">
        <v>3811.33</v>
      </c>
      <c r="D134" s="29">
        <v>1001.138</v>
      </c>
      <c r="E134" s="29">
        <v>1001.138</v>
      </c>
      <c r="F134" s="9"/>
    </row>
    <row r="135" spans="1:12" ht="22.15" customHeight="1" x14ac:dyDescent="0.3">
      <c r="A135" s="8">
        <v>11</v>
      </c>
      <c r="B135" s="9" t="s">
        <v>141</v>
      </c>
      <c r="C135" s="29">
        <v>10702</v>
      </c>
      <c r="D135" s="29">
        <f>644.206+4400.993</f>
        <v>5045.1990000000005</v>
      </c>
      <c r="E135" s="29">
        <f>644.206+4400.993</f>
        <v>5045.1990000000005</v>
      </c>
      <c r="F135" s="9"/>
    </row>
    <row r="136" spans="1:12" ht="22.15" customHeight="1" x14ac:dyDescent="0.3">
      <c r="A136" s="8">
        <v>12</v>
      </c>
      <c r="B136" s="9" t="s">
        <v>142</v>
      </c>
      <c r="C136" s="29">
        <v>6505.85</v>
      </c>
      <c r="D136" s="29">
        <v>1961.809</v>
      </c>
      <c r="E136" s="29">
        <v>1943.4884</v>
      </c>
      <c r="F136" s="9"/>
    </row>
    <row r="137" spans="1:12" ht="22.15" customHeight="1" x14ac:dyDescent="0.3">
      <c r="A137" s="8">
        <v>13</v>
      </c>
      <c r="B137" s="9" t="s">
        <v>143</v>
      </c>
      <c r="C137" s="29">
        <v>3835</v>
      </c>
      <c r="D137" s="29">
        <v>1093.3332</v>
      </c>
      <c r="E137" s="29">
        <v>1093.2237</v>
      </c>
      <c r="F137" s="9"/>
    </row>
    <row r="138" spans="1:12" ht="22.15" customHeight="1" x14ac:dyDescent="0.3">
      <c r="A138" s="8">
        <v>14</v>
      </c>
      <c r="B138" s="9" t="s">
        <v>144</v>
      </c>
      <c r="C138" s="29">
        <v>1829</v>
      </c>
      <c r="D138" s="29">
        <v>690.80100000000004</v>
      </c>
      <c r="E138" s="29">
        <v>688.45550000000003</v>
      </c>
      <c r="F138" s="9"/>
    </row>
    <row r="139" spans="1:12" ht="22.15" customHeight="1" x14ac:dyDescent="0.3">
      <c r="A139" s="8">
        <v>15</v>
      </c>
      <c r="B139" s="9" t="s">
        <v>145</v>
      </c>
      <c r="C139" s="29">
        <v>10716.81</v>
      </c>
      <c r="D139" s="29">
        <f>1266.661+1718.207</f>
        <v>2984.8680000000004</v>
      </c>
      <c r="E139" s="29">
        <f>1266.661+1718.207</f>
        <v>2984.8680000000004</v>
      </c>
      <c r="F139" s="9"/>
    </row>
    <row r="140" spans="1:12" ht="22.15" customHeight="1" x14ac:dyDescent="0.3">
      <c r="A140" s="8">
        <v>16</v>
      </c>
      <c r="B140" s="9" t="s">
        <v>146</v>
      </c>
      <c r="C140" s="29">
        <v>3140</v>
      </c>
      <c r="D140" s="29">
        <v>150.09620000000001</v>
      </c>
      <c r="E140" s="29">
        <v>150.09620000000001</v>
      </c>
      <c r="F140" s="9"/>
    </row>
    <row r="141" spans="1:12" ht="22.15" customHeight="1" x14ac:dyDescent="0.3">
      <c r="A141" s="8">
        <v>17</v>
      </c>
      <c r="B141" s="9" t="s">
        <v>147</v>
      </c>
      <c r="C141" s="29">
        <v>6019.18</v>
      </c>
      <c r="D141" s="29">
        <v>1677.2649999999999</v>
      </c>
      <c r="E141" s="29">
        <v>1652.7087000000001</v>
      </c>
      <c r="F141" s="9"/>
    </row>
    <row r="142" spans="1:12" ht="22.15" customHeight="1" x14ac:dyDescent="0.3">
      <c r="A142" s="8">
        <v>18</v>
      </c>
      <c r="B142" s="9" t="s">
        <v>148</v>
      </c>
      <c r="C142" s="29">
        <v>5684.49</v>
      </c>
      <c r="D142" s="29">
        <v>1845.2765999999999</v>
      </c>
      <c r="E142" s="29">
        <v>1842.9395</v>
      </c>
      <c r="F142" s="9"/>
    </row>
    <row r="143" spans="1:12" ht="22.15" customHeight="1" x14ac:dyDescent="0.3">
      <c r="A143" s="8">
        <v>19</v>
      </c>
      <c r="B143" s="9" t="s">
        <v>149</v>
      </c>
      <c r="C143" s="29">
        <v>1714.89</v>
      </c>
      <c r="D143" s="29">
        <v>655.11099999999999</v>
      </c>
      <c r="E143" s="29">
        <v>635.32890000000009</v>
      </c>
      <c r="F143" s="9"/>
    </row>
    <row r="144" spans="1:12" ht="22.15" customHeight="1" x14ac:dyDescent="0.3">
      <c r="A144" s="6"/>
      <c r="B144" s="6" t="s">
        <v>158</v>
      </c>
      <c r="C144" s="25">
        <f>C124+C111+C98+C82+C69+C56+C45+C23+C8+C4</f>
        <v>954052.47</v>
      </c>
      <c r="D144" s="25">
        <f t="shared" ref="D144:E144" si="8">D124+D111+D98+D82+D69+D56+D45+D23+D8+D4</f>
        <v>304439.44285573997</v>
      </c>
      <c r="E144" s="25">
        <f t="shared" si="8"/>
        <v>304082.97540673998</v>
      </c>
      <c r="F144" s="7"/>
    </row>
    <row r="149" spans="4:4" x14ac:dyDescent="0.3">
      <c r="D149" s="34"/>
    </row>
  </sheetData>
  <mergeCells count="2">
    <mergeCell ref="A1:F1"/>
    <mergeCell ref="A2:F2"/>
  </mergeCells>
  <pageMargins left="0.19685039370078741" right="0.19685039370078741" top="0.78740157480314965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76DD0EEA9EDF408EA9CAF807026CA8" ma:contentTypeVersion="0" ma:contentTypeDescription="Create a new document." ma:contentTypeScope="" ma:versionID="01f16fe42e32de103311fcd363865c4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11b5f35d88f7f6ebfe284b0f73f439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918F85E-FFD7-4398-A850-26FC8C1BFBA2}"/>
</file>

<file path=customXml/itemProps2.xml><?xml version="1.0" encoding="utf-8"?>
<ds:datastoreItem xmlns:ds="http://schemas.openxmlformats.org/officeDocument/2006/customXml" ds:itemID="{971E248E-D0A5-4031-AEA3-88D59B61CADF}"/>
</file>

<file path=customXml/itemProps3.xml><?xml version="1.0" encoding="utf-8"?>
<ds:datastoreItem xmlns:ds="http://schemas.openxmlformats.org/officeDocument/2006/customXml" ds:itemID="{3A043834-2C98-4CCF-9D4D-825C92BAF62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Smart</dc:creator>
  <cp:lastModifiedBy>Smart</cp:lastModifiedBy>
  <cp:lastPrinted>2021-07-29T08:16:47Z</cp:lastPrinted>
  <dcterms:created xsi:type="dcterms:W3CDTF">2021-07-20T08:44:20Z</dcterms:created>
  <dcterms:modified xsi:type="dcterms:W3CDTF">2021-07-29T08:24:50Z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0x010100EF76DD0EEA9EDF408EA9CAF807026CA8</vt:lpwstr>
  </property>
</Properties>
</file>